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fileSharing readOnlyRecommended="1" userName="Microsoft Office User" reservationPassword="8789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rktripod/Google Drive/ScaleArc/Customer Implementation/"/>
    </mc:Choice>
  </mc:AlternateContent>
  <bookViews>
    <workbookView xWindow="8520" yWindow="5360" windowWidth="31460" windowHeight="15720" tabRatio="500"/>
  </bookViews>
  <sheets>
    <sheet name="ScaleArc Configuration" sheetId="1" r:id="rId1"/>
    <sheet name="Database User Creation" sheetId="2" r:id="rId2"/>
    <sheet name="Network Topology" sheetId="3" r:id="rId3"/>
    <sheet name="Use Case" sheetId="4" r:id="rId4"/>
    <sheet name="T-SQL Template" sheetId="5" state="hidden" r:id="rId5"/>
  </sheets>
  <definedNames>
    <definedName name="_xlnm.Print_Area" localSheetId="0">'ScaleArc Configuration'!$A$1:$E$60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5" i="2" l="1"/>
  <c r="C23" i="2"/>
  <c r="C21" i="2"/>
  <c r="C19" i="2"/>
  <c r="C17" i="2"/>
  <c r="C15" i="2"/>
  <c r="C11" i="2"/>
  <c r="C8" i="2"/>
  <c r="C5" i="2"/>
  <c r="C24" i="2"/>
  <c r="C22" i="2"/>
  <c r="C20" i="2"/>
  <c r="C18" i="2"/>
  <c r="C16" i="2"/>
  <c r="C14" i="2"/>
  <c r="C13" i="2"/>
  <c r="C12" i="2"/>
  <c r="C10" i="2"/>
  <c r="C9" i="2"/>
  <c r="C7" i="2"/>
  <c r="C6" i="2"/>
  <c r="C4" i="2"/>
  <c r="F55" i="1"/>
  <c r="F47" i="1"/>
  <c r="F39" i="1"/>
  <c r="C57" i="1"/>
  <c r="C56" i="1"/>
  <c r="C55" i="1"/>
  <c r="C49" i="1"/>
  <c r="C48" i="1"/>
  <c r="C47" i="1"/>
  <c r="C53" i="1"/>
  <c r="C45" i="1"/>
  <c r="C30" i="1"/>
  <c r="C29" i="1"/>
  <c r="C28" i="1"/>
  <c r="C26" i="1"/>
  <c r="C25" i="1"/>
  <c r="C24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<sst xmlns="http://schemas.openxmlformats.org/spreadsheetml/2006/main" count="106" uniqueCount="76">
  <si>
    <t>Field Name</t>
  </si>
  <si>
    <t>Primary ScaleArc</t>
  </si>
  <si>
    <t>Secondary ScaleArc</t>
  </si>
  <si>
    <t>Hostname</t>
  </si>
  <si>
    <t>Host IP Address</t>
  </si>
  <si>
    <t>Interface</t>
  </si>
  <si>
    <t>Default Gateway</t>
  </si>
  <si>
    <t>Primary DNS</t>
  </si>
  <si>
    <t>Secondary DNS</t>
  </si>
  <si>
    <t>Time Zone</t>
  </si>
  <si>
    <t>Time Server</t>
  </si>
  <si>
    <t>Admin Username</t>
  </si>
  <si>
    <t>Admin Password</t>
  </si>
  <si>
    <t>HA Configuration</t>
  </si>
  <si>
    <t>Floating Virtual IP</t>
  </si>
  <si>
    <t>Cluster Configuration</t>
  </si>
  <si>
    <t>Cluster Name</t>
  </si>
  <si>
    <t>Inbound Network Interface</t>
  </si>
  <si>
    <t>Inbound IP Address</t>
  </si>
  <si>
    <t>Inbound Subnet Mask</t>
  </si>
  <si>
    <t>Cluster Port</t>
  </si>
  <si>
    <t>Outbound Network Interface</t>
  </si>
  <si>
    <t>Outbound IP Address</t>
  </si>
  <si>
    <t>Outbound Subnet Mask</t>
  </si>
  <si>
    <t>Database User Credentials</t>
  </si>
  <si>
    <t>User Nane</t>
  </si>
  <si>
    <t>Password</t>
  </si>
  <si>
    <t>Database Server(s)</t>
  </si>
  <si>
    <t>eth0</t>
  </si>
  <si>
    <t>Subnet Mask</t>
  </si>
  <si>
    <t>255.255.255.0</t>
  </si>
  <si>
    <t>IP Address</t>
  </si>
  <si>
    <t>Database Server #1</t>
  </si>
  <si>
    <t>Port</t>
  </si>
  <si>
    <t>Role</t>
  </si>
  <si>
    <t>Max Concurrent Connections</t>
  </si>
  <si>
    <t>Idle Connection Timeout</t>
  </si>
  <si>
    <t>Replication Lag Time</t>
  </si>
  <si>
    <t>Ignore Replication Lag Time</t>
  </si>
  <si>
    <t>Off</t>
  </si>
  <si>
    <t>Database Server #2</t>
  </si>
  <si>
    <t>Database Server #3</t>
  </si>
  <si>
    <t>Press [Tab] of [Shift][Tab] to move between fields. Then use File | Save As to save your work in the appropriate folder.</t>
  </si>
  <si>
    <t>Implementation Worksheet</t>
  </si>
  <si>
    <t>8.8.8.8</t>
  </si>
  <si>
    <t>UTC</t>
  </si>
  <si>
    <t>pool.ntp.org</t>
  </si>
  <si>
    <t>8.8.4.4</t>
  </si>
  <si>
    <t>admin</t>
  </si>
  <si>
    <t>admin@123</t>
  </si>
  <si>
    <t>Database role selection options</t>
  </si>
  <si>
    <t>Read + Write</t>
  </si>
  <si>
    <t>Read</t>
  </si>
  <si>
    <t>Standby + Read</t>
  </si>
  <si>
    <t>Standby, No Traffic</t>
  </si>
  <si>
    <t>Database role selection text</t>
  </si>
  <si>
    <t/>
  </si>
  <si>
    <t>Please provide a description of the network topology that ScaleArc will be installed in. Include diagrams if available.</t>
  </si>
  <si>
    <t>Please describe the use case for ScaleArc</t>
  </si>
  <si>
    <t>after the database user credentials have been input in the ScaleArc Configuration page</t>
  </si>
  <si>
    <t>SQL Template for user and login creation</t>
  </si>
  <si>
    <t>IDENTIFIED BY '%%PASSWORD%%';</t>
  </si>
  <si>
    <t>CREATE USER %%USERNAME%%</t>
  </si>
  <si>
    <t>@'%%CLUSTER_IP%%'</t>
  </si>
  <si>
    <t>@'%%SCALEARC_B_IP%%'</t>
  </si>
  <si>
    <t>@'%%SCALEARC_A_IP%%'</t>
  </si>
  <si>
    <t>@'%%CLUSTER_IP%%';</t>
  </si>
  <si>
    <t>@'%%SCALEARC_A_IP%%';</t>
  </si>
  <si>
    <t>@'%%SCALEARC_B_IP%%';</t>
  </si>
  <si>
    <t>GRANT REPLICATION SLAVE, REPLICATION CLIENT ON *.* TO %%USERNAME%%</t>
  </si>
  <si>
    <t>GRANT SUPER, SELECT, INSERT ON mysql.* TO %%USERNAME%%</t>
  </si>
  <si>
    <t>Please copy the queries below and execute them against the master database server that will be configured behind ScaleArc</t>
  </si>
  <si>
    <t>Master database server handling read and write queries</t>
  </si>
  <si>
    <t>Slave database server handling read queries</t>
  </si>
  <si>
    <t>Slave database server handling read queries and eligible to be promoted to principle role</t>
  </si>
  <si>
    <t>Slave database server handling NO queries and eligible to be promoted to principle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</si>
</sst>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1" fillId="0" borderId="7" xfId="0" applyFont="1" applyBorder="1"/>
    <xf numFmtId="0" fontId="1" fillId="5" borderId="5" xfId="0" applyFont="1" applyFill="1" applyBorder="1"/>
    <xf numFmtId="0" fontId="1" fillId="5" borderId="7" xfId="0" applyFont="1" applyFill="1" applyBorder="1"/>
    <xf numFmtId="0" fontId="1" fillId="3" borderId="13" xfId="0" applyFont="1" applyFill="1" applyBorder="1"/>
    <xf numFmtId="0" fontId="1" fillId="3" borderId="15" xfId="0" applyFont="1" applyFill="1" applyBorder="1"/>
    <xf numFmtId="0" fontId="1" fillId="4" borderId="15" xfId="0" applyFont="1" applyFill="1" applyBorder="1"/>
    <xf numFmtId="0" fontId="1" fillId="6" borderId="13" xfId="0" applyFont="1" applyFill="1" applyBorder="1"/>
    <xf numFmtId="0" fontId="1" fillId="6" borderId="15" xfId="0" applyFont="1" applyFill="1" applyBorder="1"/>
    <xf numFmtId="0" fontId="1" fillId="5" borderId="2" xfId="0" applyFont="1" applyFill="1" applyBorder="1"/>
    <xf numFmtId="0" fontId="1" fillId="0" borderId="2" xfId="0" applyFont="1" applyBorder="1"/>
    <xf numFmtId="0" fontId="1" fillId="7" borderId="13" xfId="0" applyFont="1" applyFill="1" applyBorder="1"/>
    <xf numFmtId="0" fontId="1" fillId="7" borderId="14" xfId="0" applyFont="1" applyFill="1" applyBorder="1"/>
    <xf numFmtId="0" fontId="1" fillId="7" borderId="15" xfId="0" applyFont="1" applyFill="1" applyBorder="1"/>
    <xf numFmtId="0" fontId="1" fillId="2" borderId="10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0" fillId="0" borderId="14" xfId="0" applyNumberFormat="1" applyBorder="1" applyProtection="1">
      <protection locked="0"/>
    </xf>
    <xf numFmtId="0" fontId="0" fillId="0" borderId="15" xfId="0" applyNumberFormat="1" applyBorder="1" applyProtection="1">
      <protection locked="0"/>
    </xf>
    <xf numFmtId="0" fontId="0" fillId="0" borderId="0" xfId="0" applyFont="1"/>
    <xf numFmtId="0" fontId="0" fillId="0" borderId="14" xfId="0" applyNumberFormat="1" applyBorder="1" applyProtection="1"/>
    <xf numFmtId="0" fontId="0" fillId="0" borderId="15" xfId="0" applyNumberFormat="1" applyBorder="1" applyProtection="1"/>
    <xf numFmtId="0" fontId="5" fillId="0" borderId="0" xfId="0" applyFont="1"/>
    <xf numFmtId="0" fontId="0" fillId="0" borderId="0" xfId="0" applyBorder="1" applyProtection="1"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left"/>
    </xf>
    <xf numFmtId="0" fontId="1" fillId="7" borderId="5" xfId="0" applyFont="1" applyFill="1" applyBorder="1"/>
    <xf numFmtId="0" fontId="0" fillId="0" borderId="14" xfId="0" quotePrefix="1" applyNumberFormat="1" applyBorder="1" applyProtection="1">
      <protection locked="0"/>
    </xf>
    <xf numFmtId="0" fontId="7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quotePrefix="1" applyBorder="1" applyProtection="1"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</xf>
    <xf numFmtId="0" fontId="0" fillId="0" borderId="0" xfId="0" applyProtection="1"/>
    <xf numFmtId="0" fontId="0" fillId="0" borderId="0" xfId="0" quotePrefix="1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0" xfId="0" applyNumberFormat="1" applyFill="1" applyBorder="1" applyAlignment="1" applyProtection="1">
      <alignment horizontal="left"/>
      <protection locked="0"/>
    </xf>
    <xf numFmtId="0" fontId="0" fillId="0" borderId="6" xfId="0" applyNumberFormat="1" applyFill="1" applyBorder="1" applyAlignment="1" applyProtection="1">
      <alignment horizontal="left"/>
      <protection locked="0"/>
    </xf>
    <xf numFmtId="0" fontId="0" fillId="0" borderId="8" xfId="0" applyNumberFormat="1" applyFill="1" applyBorder="1" applyAlignment="1" applyProtection="1">
      <alignment horizontal="left"/>
      <protection locked="0"/>
    </xf>
    <xf numFmtId="0" fontId="0" fillId="0" borderId="9" xfId="0" applyNumberFormat="1" applyFill="1" applyBorder="1" applyAlignment="1" applyProtection="1">
      <alignment horizontal="left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6" xfId="0" applyFill="1" applyBorder="1" applyAlignment="1" applyProtection="1">
      <alignment horizontal="left"/>
      <protection locked="0"/>
    </xf>
    <xf numFmtId="0" fontId="1" fillId="8" borderId="10" xfId="0" applyFont="1" applyFill="1" applyBorder="1" applyAlignment="1">
      <alignment horizontal="left"/>
    </xf>
    <xf numFmtId="0" fontId="1" fillId="8" borderId="11" xfId="0" applyFont="1" applyFill="1" applyBorder="1" applyAlignment="1">
      <alignment horizontal="left"/>
    </xf>
    <xf numFmtId="0" fontId="1" fillId="8" borderId="12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0" fillId="0" borderId="0" xfId="0" quotePrefix="1" applyNumberFormat="1" applyFill="1" applyBorder="1" applyAlignment="1" applyProtection="1">
      <alignment horizontal="left"/>
      <protection locked="0"/>
    </xf>
    <xf numFmtId="0" fontId="0" fillId="0" borderId="5" xfId="0" quotePrefix="1" applyNumberFormat="1" applyFill="1" applyBorder="1" applyAlignment="1" applyProtection="1">
      <alignment horizontal="left"/>
      <protection locked="0"/>
    </xf>
    <xf numFmtId="0" fontId="1" fillId="6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0" fillId="0" borderId="7" xfId="0" applyFill="1" applyBorder="1" applyAlignment="1" applyProtection="1">
      <alignment horizontal="left"/>
      <protection locked="0"/>
    </xf>
    <xf numFmtId="0" fontId="0" fillId="0" borderId="9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25400</xdr:rowOff>
    </xdr:from>
    <xdr:to>
      <xdr:col>1</xdr:col>
      <xdr:colOff>1968500</xdr:colOff>
      <xdr:row>3</xdr:row>
      <xdr:rowOff>12700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228600"/>
          <a:ext cx="2540000" cy="52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2:F58"/>
  <sheetViews>
    <sheetView showGridLines="0" tabSelected="1" workbookViewId="0">
      <selection activeCell="D9" sqref="D9"/>
    </sheetView>
  </sheetViews>
  <sheetFormatPr baseColWidth="10" defaultRowHeight="16" x14ac:dyDescent="0.2"/>
  <cols>
    <col min="2" max="2" width="27.83203125" style="2" customWidth="1"/>
    <col min="3" max="3" width="18.6640625" customWidth="1"/>
    <col min="4" max="4" width="19.5" customWidth="1"/>
    <col min="5" max="5" width="2.83203125" customWidth="1"/>
    <col min="6" max="6" width="10.83203125" customWidth="1"/>
  </cols>
  <sheetData>
    <row r="2" spans="2:4" ht="26" x14ac:dyDescent="0.3">
      <c r="C2" s="24" t="s">
        <v>43</v>
      </c>
    </row>
    <row r="5" spans="2:4" s="21" customFormat="1" x14ac:dyDescent="0.2">
      <c r="B5" s="47" t="s">
        <v>42</v>
      </c>
      <c r="C5" s="48"/>
      <c r="D5" s="49"/>
    </row>
    <row r="6" spans="2:4" s="21" customFormat="1" x14ac:dyDescent="0.2">
      <c r="B6" s="50"/>
      <c r="C6" s="51"/>
      <c r="D6" s="52"/>
    </row>
    <row r="8" spans="2:4" s="1" customFormat="1" x14ac:dyDescent="0.2">
      <c r="B8" s="17" t="s">
        <v>0</v>
      </c>
      <c r="C8" s="18" t="s">
        <v>1</v>
      </c>
      <c r="D8" s="18" t="s">
        <v>2</v>
      </c>
    </row>
    <row r="9" spans="2:4" x14ac:dyDescent="0.2">
      <c r="B9" s="13" t="s">
        <v>3</v>
      </c>
      <c r="C9" s="19"/>
      <c r="D9" s="19"/>
    </row>
    <row r="10" spans="2:4" x14ac:dyDescent="0.2">
      <c r="B10" s="3" t="s">
        <v>4</v>
      </c>
      <c r="C10" s="19"/>
      <c r="D10" s="19"/>
    </row>
    <row r="11" spans="2:4" x14ac:dyDescent="0.2">
      <c r="B11" s="3" t="s">
        <v>5</v>
      </c>
      <c r="C11" s="19" t="s">
        <v>28</v>
      </c>
      <c r="D11" s="22" t="str">
        <f t="shared" ref="D11:D17" si="0">C11</f>
        <v>eth0</v>
      </c>
    </row>
    <row r="12" spans="2:4" x14ac:dyDescent="0.2">
      <c r="B12" s="3" t="s">
        <v>29</v>
      </c>
      <c r="C12" s="19" t="s">
        <v>30</v>
      </c>
      <c r="D12" s="22" t="str">
        <f t="shared" si="0"/>
        <v>255.255.255.0</v>
      </c>
    </row>
    <row r="13" spans="2:4" x14ac:dyDescent="0.2">
      <c r="B13" s="3" t="s">
        <v>6</v>
      </c>
      <c r="C13" s="31" t="s">
        <v>56</v>
      </c>
      <c r="D13" s="22" t="str">
        <f t="shared" si="0"/>
        <v/>
      </c>
    </row>
    <row r="14" spans="2:4" x14ac:dyDescent="0.2">
      <c r="B14" s="3" t="s">
        <v>7</v>
      </c>
      <c r="C14" s="19" t="s">
        <v>44</v>
      </c>
      <c r="D14" s="22" t="str">
        <f t="shared" si="0"/>
        <v>8.8.8.8</v>
      </c>
    </row>
    <row r="15" spans="2:4" x14ac:dyDescent="0.2">
      <c r="B15" s="3" t="s">
        <v>8</v>
      </c>
      <c r="C15" s="19" t="s">
        <v>47</v>
      </c>
      <c r="D15" s="22" t="str">
        <f t="shared" si="0"/>
        <v>8.8.4.4</v>
      </c>
    </row>
    <row r="16" spans="2:4" x14ac:dyDescent="0.2">
      <c r="B16" s="3" t="s">
        <v>9</v>
      </c>
      <c r="C16" s="19" t="s">
        <v>45</v>
      </c>
      <c r="D16" s="22" t="str">
        <f t="shared" si="0"/>
        <v>UTC</v>
      </c>
    </row>
    <row r="17" spans="2:4" x14ac:dyDescent="0.2">
      <c r="B17" s="4" t="s">
        <v>10</v>
      </c>
      <c r="C17" s="20" t="s">
        <v>46</v>
      </c>
      <c r="D17" s="23" t="str">
        <f t="shared" si="0"/>
        <v>pool.ntp.org</v>
      </c>
    </row>
    <row r="18" spans="2:4" x14ac:dyDescent="0.2">
      <c r="B18" s="7" t="s">
        <v>11</v>
      </c>
      <c r="C18" s="78" t="s">
        <v>48</v>
      </c>
      <c r="D18" s="60"/>
    </row>
    <row r="19" spans="2:4" x14ac:dyDescent="0.2">
      <c r="B19" s="8" t="s">
        <v>12</v>
      </c>
      <c r="C19" s="79" t="s">
        <v>49</v>
      </c>
      <c r="D19" s="58"/>
    </row>
    <row r="20" spans="2:4" x14ac:dyDescent="0.2">
      <c r="B20" s="80" t="s">
        <v>13</v>
      </c>
      <c r="C20" s="81"/>
      <c r="D20" s="82"/>
    </row>
    <row r="21" spans="2:4" x14ac:dyDescent="0.2">
      <c r="B21" s="9" t="s">
        <v>14</v>
      </c>
      <c r="C21" s="79"/>
      <c r="D21" s="58"/>
    </row>
    <row r="22" spans="2:4" x14ac:dyDescent="0.2">
      <c r="B22" s="83" t="s">
        <v>15</v>
      </c>
      <c r="C22" s="84"/>
      <c r="D22" s="85"/>
    </row>
    <row r="23" spans="2:4" x14ac:dyDescent="0.2">
      <c r="B23" s="12" t="s">
        <v>16</v>
      </c>
      <c r="C23" s="61"/>
      <c r="D23" s="62"/>
    </row>
    <row r="24" spans="2:4" x14ac:dyDescent="0.2">
      <c r="B24" s="5" t="s">
        <v>17</v>
      </c>
      <c r="C24" s="63" t="str">
        <f>C11</f>
        <v>eth0</v>
      </c>
      <c r="D24" s="64"/>
    </row>
    <row r="25" spans="2:4" x14ac:dyDescent="0.2">
      <c r="B25" s="5" t="s">
        <v>18</v>
      </c>
      <c r="C25" s="63">
        <f>C21</f>
        <v>0</v>
      </c>
      <c r="D25" s="64"/>
    </row>
    <row r="26" spans="2:4" x14ac:dyDescent="0.2">
      <c r="B26" s="5" t="s">
        <v>19</v>
      </c>
      <c r="C26" s="63" t="str">
        <f>C12</f>
        <v>255.255.255.0</v>
      </c>
      <c r="D26" s="64"/>
    </row>
    <row r="27" spans="2:4" x14ac:dyDescent="0.2">
      <c r="B27" s="5" t="s">
        <v>20</v>
      </c>
      <c r="C27" s="63">
        <v>3306</v>
      </c>
      <c r="D27" s="64"/>
    </row>
    <row r="28" spans="2:4" x14ac:dyDescent="0.2">
      <c r="B28" s="5" t="s">
        <v>21</v>
      </c>
      <c r="C28" s="63" t="str">
        <f>C11</f>
        <v>eth0</v>
      </c>
      <c r="D28" s="64"/>
    </row>
    <row r="29" spans="2:4" x14ac:dyDescent="0.2">
      <c r="B29" s="5" t="s">
        <v>22</v>
      </c>
      <c r="C29" s="63">
        <f>C21</f>
        <v>0</v>
      </c>
      <c r="D29" s="64"/>
    </row>
    <row r="30" spans="2:4" x14ac:dyDescent="0.2">
      <c r="B30" s="6" t="s">
        <v>23</v>
      </c>
      <c r="C30" s="76" t="str">
        <f>C12</f>
        <v>255.255.255.0</v>
      </c>
      <c r="D30" s="77"/>
    </row>
    <row r="31" spans="2:4" x14ac:dyDescent="0.2">
      <c r="B31" s="73" t="s">
        <v>24</v>
      </c>
      <c r="C31" s="74"/>
      <c r="D31" s="75"/>
    </row>
    <row r="32" spans="2:4" x14ac:dyDescent="0.2">
      <c r="B32" s="10" t="s">
        <v>25</v>
      </c>
      <c r="C32" s="59"/>
      <c r="D32" s="60"/>
    </row>
    <row r="33" spans="2:6" x14ac:dyDescent="0.2">
      <c r="B33" s="11" t="s">
        <v>26</v>
      </c>
      <c r="C33" s="57"/>
      <c r="D33" s="58"/>
    </row>
    <row r="34" spans="2:6" x14ac:dyDescent="0.2">
      <c r="B34" s="68" t="s">
        <v>27</v>
      </c>
      <c r="C34" s="69"/>
      <c r="D34" s="70"/>
    </row>
    <row r="35" spans="2:6" x14ac:dyDescent="0.2">
      <c r="B35" s="65" t="s">
        <v>32</v>
      </c>
      <c r="C35" s="66"/>
      <c r="D35" s="67"/>
    </row>
    <row r="36" spans="2:6" x14ac:dyDescent="0.2">
      <c r="B36" s="14" t="s">
        <v>31</v>
      </c>
      <c r="C36" s="53"/>
      <c r="D36" s="54"/>
    </row>
    <row r="37" spans="2:6" x14ac:dyDescent="0.2">
      <c r="B37" s="15" t="s">
        <v>33</v>
      </c>
      <c r="C37" s="53">
        <v>3306</v>
      </c>
      <c r="D37" s="54"/>
    </row>
    <row r="38" spans="2:6" x14ac:dyDescent="0.2">
      <c r="B38" s="15" t="s">
        <v>34</v>
      </c>
      <c r="C38" s="53" t="s">
        <v>51</v>
      </c>
      <c r="D38" s="54"/>
    </row>
    <row r="39" spans="2:6" x14ac:dyDescent="0.2">
      <c r="B39" s="15" t="s">
        <v>35</v>
      </c>
      <c r="C39" s="71">
        <v>1000</v>
      </c>
      <c r="D39" s="54"/>
      <c r="F39" t="str">
        <f>VLOOKUP(C38, 'T-SQL Template'!$B$28:$C$31,2,FALSE)</f>
        <v>Master database server handling read and write queries</v>
      </c>
    </row>
    <row r="40" spans="2:6" x14ac:dyDescent="0.2">
      <c r="B40" s="30" t="s">
        <v>36</v>
      </c>
      <c r="C40" s="72">
        <v>300</v>
      </c>
      <c r="D40" s="54"/>
    </row>
    <row r="41" spans="2:6" x14ac:dyDescent="0.2">
      <c r="B41" s="15" t="s">
        <v>37</v>
      </c>
      <c r="C41" s="71">
        <v>30</v>
      </c>
      <c r="D41" s="54"/>
    </row>
    <row r="42" spans="2:6" x14ac:dyDescent="0.2">
      <c r="B42" s="16" t="s">
        <v>38</v>
      </c>
      <c r="C42" s="55" t="s">
        <v>39</v>
      </c>
      <c r="D42" s="56"/>
    </row>
    <row r="43" spans="2:6" x14ac:dyDescent="0.2">
      <c r="B43" s="65" t="s">
        <v>40</v>
      </c>
      <c r="C43" s="66"/>
      <c r="D43" s="67"/>
    </row>
    <row r="44" spans="2:6" x14ac:dyDescent="0.2">
      <c r="B44" s="14" t="s">
        <v>31</v>
      </c>
      <c r="C44" s="53"/>
      <c r="D44" s="54"/>
    </row>
    <row r="45" spans="2:6" x14ac:dyDescent="0.2">
      <c r="B45" s="15" t="s">
        <v>33</v>
      </c>
      <c r="C45" s="53">
        <f>C37</f>
        <v>3306</v>
      </c>
      <c r="D45" s="54"/>
    </row>
    <row r="46" spans="2:6" x14ac:dyDescent="0.2">
      <c r="B46" s="15" t="s">
        <v>34</v>
      </c>
      <c r="C46" s="53" t="s">
        <v>52</v>
      </c>
      <c r="D46" s="54"/>
    </row>
    <row r="47" spans="2:6" x14ac:dyDescent="0.2">
      <c r="B47" s="15" t="s">
        <v>35</v>
      </c>
      <c r="C47" s="53">
        <f>C39</f>
        <v>1000</v>
      </c>
      <c r="D47" s="54"/>
      <c r="F47" t="str">
        <f>VLOOKUP(C46, 'T-SQL Template'!$B$28:$C$31,2,FALSE)</f>
        <v>Slave database server handling read queries</v>
      </c>
    </row>
    <row r="48" spans="2:6" x14ac:dyDescent="0.2">
      <c r="B48" s="15" t="s">
        <v>36</v>
      </c>
      <c r="C48" s="53">
        <f>C40</f>
        <v>300</v>
      </c>
      <c r="D48" s="54"/>
    </row>
    <row r="49" spans="2:6" x14ac:dyDescent="0.2">
      <c r="B49" s="15" t="s">
        <v>37</v>
      </c>
      <c r="C49" s="53">
        <f>C41</f>
        <v>30</v>
      </c>
      <c r="D49" s="54"/>
    </row>
    <row r="50" spans="2:6" x14ac:dyDescent="0.2">
      <c r="B50" s="16" t="s">
        <v>38</v>
      </c>
      <c r="C50" s="55" t="s">
        <v>39</v>
      </c>
      <c r="D50" s="56"/>
    </row>
    <row r="51" spans="2:6" x14ac:dyDescent="0.2">
      <c r="B51" s="65" t="s">
        <v>41</v>
      </c>
      <c r="C51" s="66"/>
      <c r="D51" s="67"/>
    </row>
    <row r="52" spans="2:6" x14ac:dyDescent="0.2">
      <c r="B52" s="14" t="s">
        <v>31</v>
      </c>
      <c r="C52" s="53"/>
      <c r="D52" s="54"/>
    </row>
    <row r="53" spans="2:6" x14ac:dyDescent="0.2">
      <c r="B53" s="15" t="s">
        <v>33</v>
      </c>
      <c r="C53" s="53">
        <f>C37</f>
        <v>3306</v>
      </c>
      <c r="D53" s="54"/>
    </row>
    <row r="54" spans="2:6" x14ac:dyDescent="0.2">
      <c r="B54" s="15" t="s">
        <v>34</v>
      </c>
      <c r="C54" s="53" t="s">
        <v>52</v>
      </c>
      <c r="D54" s="54"/>
    </row>
    <row r="55" spans="2:6" x14ac:dyDescent="0.2">
      <c r="B55" s="15" t="s">
        <v>35</v>
      </c>
      <c r="C55" s="53">
        <f>C39</f>
        <v>1000</v>
      </c>
      <c r="D55" s="54"/>
      <c r="F55" t="str">
        <f>VLOOKUP(C54, 'T-SQL Template'!$B$28:$C$31,2,FALSE)</f>
        <v>Slave database server handling read queries</v>
      </c>
    </row>
    <row r="56" spans="2:6" x14ac:dyDescent="0.2">
      <c r="B56" s="15" t="s">
        <v>36</v>
      </c>
      <c r="C56" s="53">
        <f>C40</f>
        <v>300</v>
      </c>
      <c r="D56" s="54"/>
    </row>
    <row r="57" spans="2:6" x14ac:dyDescent="0.2">
      <c r="B57" s="15" t="s">
        <v>37</v>
      </c>
      <c r="C57" s="53">
        <f>C41</f>
        <v>30</v>
      </c>
      <c r="D57" s="54"/>
    </row>
    <row r="58" spans="2:6" x14ac:dyDescent="0.2">
      <c r="B58" s="16" t="s">
        <v>38</v>
      </c>
      <c r="C58" s="55" t="s">
        <v>39</v>
      </c>
      <c r="D58" s="56"/>
    </row>
  </sheetData>
  <sheetProtection password="8789" sheet="1" objects="1" scenarios="1" selectLockedCells="1"/>
  <mergeCells count="42">
    <mergeCell ref="B31:D31"/>
    <mergeCell ref="C28:D28"/>
    <mergeCell ref="C29:D29"/>
    <mergeCell ref="C30:D30"/>
    <mergeCell ref="C18:D18"/>
    <mergeCell ref="C19:D19"/>
    <mergeCell ref="B20:D20"/>
    <mergeCell ref="C21:D21"/>
    <mergeCell ref="B22:D22"/>
    <mergeCell ref="C50:D50"/>
    <mergeCell ref="C44:D44"/>
    <mergeCell ref="B34:D34"/>
    <mergeCell ref="B35:D35"/>
    <mergeCell ref="C36:D36"/>
    <mergeCell ref="C37:D37"/>
    <mergeCell ref="C38:D38"/>
    <mergeCell ref="C42:D42"/>
    <mergeCell ref="C41:D41"/>
    <mergeCell ref="C40:D40"/>
    <mergeCell ref="C39:D39"/>
    <mergeCell ref="B43:D43"/>
    <mergeCell ref="C45:D45"/>
    <mergeCell ref="C46:D46"/>
    <mergeCell ref="C47:D47"/>
    <mergeCell ref="C48:D48"/>
    <mergeCell ref="C49:D49"/>
    <mergeCell ref="B5:D6"/>
    <mergeCell ref="C57:D57"/>
    <mergeCell ref="C58:D58"/>
    <mergeCell ref="C33:D33"/>
    <mergeCell ref="C32:D32"/>
    <mergeCell ref="C23:D23"/>
    <mergeCell ref="C24:D24"/>
    <mergeCell ref="C25:D25"/>
    <mergeCell ref="C26:D26"/>
    <mergeCell ref="C27:D27"/>
    <mergeCell ref="B51:D51"/>
    <mergeCell ref="C52:D52"/>
    <mergeCell ref="C53:D53"/>
    <mergeCell ref="C54:D54"/>
    <mergeCell ref="C55:D55"/>
    <mergeCell ref="C56:D56"/>
  </mergeCells>
  <phoneticPr fontId="4" type="noConversion"/>
  <dataValidations count="2">
    <dataValidation type="list" allowBlank="1" showInputMessage="1" showErrorMessage="1" sqref="C46:D46">
      <formula1>$B$30:$B$33</formula1>
    </dataValidation>
    <dataValidation type="list" allowBlank="1" showInputMessage="1" showErrorMessage="1" sqref="C54:D54">
      <formula1>$B$30:$B$33</formula1>
    </dataValidation>
  </dataValidations>
  <pageMargins left="0.7" right="0.7" top="0.75" bottom="0.75" header="0.3" footer="0.3"/>
  <pageSetup orientation="portrait" horizontalDpi="0" verticalDpi="0"/>
  <headerFooter>
    <oddHeader>&amp;A</oddHeader>
    <oddFooter>&amp;L&amp;B Confidential&amp;B&amp;C&amp;D&amp;RPage &amp;P</oddFooter>
  </headerFooter>
  <ignoredErrors>
    <ignoredError sqref="D11:D12 C24:C26 C28:C30 C45 C47:C49 C53 C55:C57" unlockedFormula="1"/>
  </ignoredErrors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'T-SQL Template'!$B$28:$B$31</xm:f>
          </x14:formula1>
          <xm:sqref>C38:D38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2:K39"/>
  <sheetViews>
    <sheetView showGridLines="0" workbookViewId="0">
      <selection activeCell="C4" sqref="C4"/>
    </sheetView>
  </sheetViews>
  <sheetFormatPr baseColWidth="10" defaultRowHeight="16" x14ac:dyDescent="0.2"/>
  <cols>
    <col min="3" max="3" width="114.33203125" customWidth="1"/>
  </cols>
  <sheetData>
    <row r="2" spans="1:11" ht="21" x14ac:dyDescent="0.25">
      <c r="A2" s="29"/>
      <c r="B2" s="86" t="s">
        <v>71</v>
      </c>
      <c r="C2" s="86"/>
      <c r="D2" s="86"/>
      <c r="E2" s="86"/>
      <c r="F2" s="26"/>
      <c r="G2" s="26"/>
      <c r="H2" s="26"/>
      <c r="I2" s="26"/>
      <c r="J2" s="26"/>
      <c r="K2" s="26"/>
    </row>
    <row r="3" spans="1:11" ht="21" x14ac:dyDescent="0.25">
      <c r="B3" s="87" t="s">
        <v>59</v>
      </c>
      <c r="C3" s="87"/>
      <c r="D3" s="87"/>
      <c r="E3" s="87"/>
    </row>
    <row r="4" spans="1:11" x14ac:dyDescent="0.2">
      <c r="C4" s="28" t="str">
        <f>SUBSTITUTE('T-SQL Template'!B2,"%%USERNAME%%",'ScaleArc Configuration'!$C$32:$D$32)</f>
        <v xml:space="preserve">CREATE USER </v>
      </c>
      <c r="D4" s="27"/>
      <c r="E4" s="27"/>
      <c r="F4" s="27"/>
      <c r="G4" s="27"/>
      <c r="H4" s="27"/>
      <c r="I4" s="27"/>
    </row>
    <row r="5" spans="1:11" x14ac:dyDescent="0.2">
      <c r="C5" s="42" t="str">
        <f>SUBSTITUTE('T-SQL Template'!B3,"%%CLUSTER_IP%%",'ScaleArc Configuration'!$C$21:$D$21)</f>
        <v>@''</v>
      </c>
      <c r="D5" s="25"/>
      <c r="E5" s="25"/>
      <c r="F5" s="25"/>
      <c r="G5" s="25"/>
      <c r="H5" s="25"/>
      <c r="I5" s="25"/>
    </row>
    <row r="6" spans="1:11" x14ac:dyDescent="0.2">
      <c r="C6" s="42" t="str">
        <f>SUBSTITUTE('T-SQL Template'!B4,"%%PASSWORD%%",'ScaleArc Configuration'!$C$33:$D$33)</f>
        <v>IDENTIFIED BY '';</v>
      </c>
      <c r="D6" s="25"/>
      <c r="E6" s="25"/>
      <c r="F6" s="25"/>
      <c r="G6" s="25"/>
      <c r="H6" s="25"/>
      <c r="I6" s="25"/>
    </row>
    <row r="7" spans="1:11" x14ac:dyDescent="0.2">
      <c r="C7" s="42" t="str">
        <f>SUBSTITUTE('T-SQL Template'!B5,"%%USERNAME%%",'ScaleArc Configuration'!$C$32:$D$32)</f>
        <v xml:space="preserve">CREATE USER </v>
      </c>
      <c r="D7" s="25"/>
      <c r="E7" s="25"/>
      <c r="F7" s="25"/>
      <c r="G7" s="25"/>
      <c r="H7" s="25"/>
      <c r="I7" s="25"/>
    </row>
    <row r="8" spans="1:11" x14ac:dyDescent="0.2">
      <c r="C8" s="42" t="str">
        <f>SUBSTITUTE('T-SQL Template'!B6,"%%SCALEARC_A_IP%%",'ScaleArc Configuration'!$C$10)</f>
        <v>@''</v>
      </c>
      <c r="D8" s="25"/>
      <c r="E8" s="25"/>
      <c r="F8" s="25"/>
      <c r="G8" s="25"/>
      <c r="H8" s="25"/>
      <c r="I8" s="25"/>
    </row>
    <row r="9" spans="1:11" x14ac:dyDescent="0.2">
      <c r="C9" s="42" t="str">
        <f>SUBSTITUTE('T-SQL Template'!B7,"%%PASSWORD%%",'ScaleArc Configuration'!$C$33:$D$33)</f>
        <v>IDENTIFIED BY '';</v>
      </c>
      <c r="D9" s="25"/>
      <c r="E9" s="25"/>
      <c r="F9" s="25"/>
      <c r="G9" s="25"/>
      <c r="H9" s="25"/>
      <c r="I9" s="25"/>
    </row>
    <row r="10" spans="1:11" x14ac:dyDescent="0.2">
      <c r="C10" s="42" t="str">
        <f>SUBSTITUTE('T-SQL Template'!B8,"%%USERNAME%%",'ScaleArc Configuration'!$C$32:$D$32)</f>
        <v xml:space="preserve">CREATE USER </v>
      </c>
      <c r="D10" s="25"/>
      <c r="E10" s="25"/>
      <c r="F10" s="25"/>
      <c r="G10" s="25"/>
      <c r="H10" s="25"/>
      <c r="I10" s="25"/>
    </row>
    <row r="11" spans="1:11" x14ac:dyDescent="0.2">
      <c r="C11" s="42" t="str">
        <f>SUBSTITUTE('T-SQL Template'!B9,"%%SCALEARC_B_IP%%",'ScaleArc Configuration'!$D$10)</f>
        <v>@''</v>
      </c>
      <c r="D11" s="25"/>
      <c r="E11" s="25"/>
      <c r="F11" s="25"/>
      <c r="G11" s="25"/>
      <c r="H11" s="25"/>
      <c r="I11" s="25"/>
    </row>
    <row r="12" spans="1:11" x14ac:dyDescent="0.2">
      <c r="C12" s="42" t="str">
        <f>SUBSTITUTE('T-SQL Template'!B10,"%%PASSWORD%%",'ScaleArc Configuration'!$C$33:$D$33)</f>
        <v>IDENTIFIED BY '';</v>
      </c>
      <c r="D12" s="25"/>
      <c r="E12" s="25"/>
      <c r="F12" s="25"/>
      <c r="G12" s="25"/>
      <c r="H12" s="25"/>
      <c r="I12" s="25"/>
    </row>
    <row r="13" spans="1:11" x14ac:dyDescent="0.2">
      <c r="C13" s="42" t="str">
        <f>SUBSTITUTE('T-SQL Template'!B11,"%%PASSWORD%%",'ScaleArc Configuration'!$C$33:$D$33)</f>
        <v/>
      </c>
      <c r="D13" s="25"/>
      <c r="E13" s="25"/>
      <c r="F13" s="25"/>
      <c r="G13" s="25"/>
      <c r="H13" s="25"/>
      <c r="I13" s="25"/>
    </row>
    <row r="14" spans="1:11" x14ac:dyDescent="0.2">
      <c r="C14" s="42" t="str">
        <f>SUBSTITUTE('T-SQL Template'!B12,"%%USERNAME%%",'ScaleArc Configuration'!$C$32:$D$32)</f>
        <v xml:space="preserve">GRANT SUPER, SELECT, INSERT ON mysql.* TO </v>
      </c>
      <c r="D14" s="25"/>
      <c r="E14" s="25"/>
      <c r="F14" s="25"/>
      <c r="G14" s="25"/>
      <c r="H14" s="25"/>
      <c r="I14" s="25"/>
    </row>
    <row r="15" spans="1:11" x14ac:dyDescent="0.2">
      <c r="C15" s="42" t="str">
        <f>SUBSTITUTE('T-SQL Template'!B13,"%%CLUSTER_IP%%",'ScaleArc Configuration'!$C$21:$D$21)</f>
        <v>@'';</v>
      </c>
      <c r="D15" s="25"/>
      <c r="E15" s="25"/>
      <c r="F15" s="25"/>
      <c r="G15" s="25"/>
      <c r="H15" s="25"/>
      <c r="I15" s="25"/>
    </row>
    <row r="16" spans="1:11" x14ac:dyDescent="0.2">
      <c r="C16" s="42" t="str">
        <f>SUBSTITUTE('T-SQL Template'!B14,"%%USERNAME%%",'ScaleArc Configuration'!$C$32:$D$32)</f>
        <v xml:space="preserve">GRANT SUPER, SELECT, INSERT ON mysql.* TO </v>
      </c>
      <c r="D16" s="25"/>
      <c r="E16" s="25"/>
      <c r="F16" s="25"/>
      <c r="G16" s="25"/>
      <c r="H16" s="25"/>
      <c r="I16" s="25"/>
    </row>
    <row r="17" spans="3:9" x14ac:dyDescent="0.2">
      <c r="C17" s="42" t="str">
        <f>SUBSTITUTE('T-SQL Template'!B15,"%%SCALEARC_A_IP%%",'ScaleArc Configuration'!$C$10)</f>
        <v>@'';</v>
      </c>
      <c r="D17" s="25"/>
      <c r="E17" s="25"/>
      <c r="F17" s="25"/>
      <c r="G17" s="41"/>
      <c r="H17" s="25"/>
      <c r="I17" s="25"/>
    </row>
    <row r="18" spans="3:9" x14ac:dyDescent="0.2">
      <c r="C18" s="42" t="str">
        <f>SUBSTITUTE('T-SQL Template'!B16,"%%USERNAME%%",'ScaleArc Configuration'!$C$32:$D$32)</f>
        <v xml:space="preserve">GRANT SUPER, SELECT, INSERT ON mysql.* TO </v>
      </c>
      <c r="D18" s="25"/>
      <c r="E18" s="25"/>
      <c r="F18" s="25"/>
      <c r="G18" s="25"/>
      <c r="H18" s="25"/>
      <c r="I18" s="25"/>
    </row>
    <row r="19" spans="3:9" x14ac:dyDescent="0.2">
      <c r="C19" s="42" t="str">
        <f>SUBSTITUTE('T-SQL Template'!B17,"%%SCALEARC_B_IP%%",'ScaleArc Configuration'!$D$10)</f>
        <v>@'';</v>
      </c>
      <c r="D19" s="25"/>
      <c r="E19" s="25"/>
      <c r="F19" s="25"/>
      <c r="G19" s="25"/>
      <c r="H19" s="25"/>
      <c r="I19" s="25"/>
    </row>
    <row r="20" spans="3:9" x14ac:dyDescent="0.2">
      <c r="C20" s="42" t="str">
        <f>SUBSTITUTE('T-SQL Template'!B18,"%%USERNAME%%",'ScaleArc Configuration'!$C$32:$D$32)</f>
        <v xml:space="preserve">GRANT REPLICATION SLAVE, REPLICATION CLIENT ON *.* TO </v>
      </c>
      <c r="D20" s="25"/>
      <c r="E20" s="25"/>
      <c r="F20" s="25"/>
      <c r="G20" s="25"/>
      <c r="H20" s="25"/>
      <c r="I20" s="25"/>
    </row>
    <row r="21" spans="3:9" x14ac:dyDescent="0.2">
      <c r="C21" s="42" t="str">
        <f>SUBSTITUTE('T-SQL Template'!B19,"%%CLUSTER_IP%%",'ScaleArc Configuration'!$C$21:$D$21)</f>
        <v>@'';</v>
      </c>
      <c r="D21" s="25"/>
      <c r="E21" s="25"/>
      <c r="F21" s="25"/>
      <c r="G21" s="25"/>
      <c r="H21" s="25"/>
      <c r="I21" s="25"/>
    </row>
    <row r="22" spans="3:9" x14ac:dyDescent="0.2">
      <c r="C22" s="42" t="str">
        <f>SUBSTITUTE('T-SQL Template'!B20,"%%USERNAME%%",'ScaleArc Configuration'!$C$32:$D$32)</f>
        <v xml:space="preserve">GRANT REPLICATION SLAVE, REPLICATION CLIENT ON *.* TO </v>
      </c>
      <c r="D22" s="25"/>
      <c r="E22" s="25"/>
      <c r="F22" s="25"/>
      <c r="G22" s="25"/>
      <c r="H22" s="25"/>
      <c r="I22" s="25"/>
    </row>
    <row r="23" spans="3:9" x14ac:dyDescent="0.2">
      <c r="C23" s="42" t="str">
        <f>SUBSTITUTE('T-SQL Template'!B21,"%%SCALEARC_A_IP%%",'ScaleArc Configuration'!$C$10)</f>
        <v>@'';</v>
      </c>
      <c r="D23" s="25"/>
      <c r="E23" s="25"/>
      <c r="F23" s="25"/>
      <c r="G23" s="25"/>
      <c r="H23" s="25"/>
      <c r="I23" s="25"/>
    </row>
    <row r="24" spans="3:9" x14ac:dyDescent="0.2">
      <c r="C24" s="42" t="str">
        <f>SUBSTITUTE('T-SQL Template'!B22,"%%USERNAME%%",'ScaleArc Configuration'!$C$32:$D$32)</f>
        <v xml:space="preserve">GRANT REPLICATION SLAVE, REPLICATION CLIENT ON *.* TO </v>
      </c>
      <c r="D24" s="25"/>
      <c r="E24" s="25"/>
      <c r="F24" s="25"/>
      <c r="G24" s="25"/>
      <c r="H24" s="25"/>
      <c r="I24" s="25"/>
    </row>
    <row r="25" spans="3:9" x14ac:dyDescent="0.2">
      <c r="C25" s="43" t="str">
        <f>SUBSTITUTE('T-SQL Template'!B23,"%%SCALEARC_B_IP%%",'ScaleArc Configuration'!$D$10)</f>
        <v>@'';</v>
      </c>
      <c r="D25" s="25"/>
      <c r="E25" s="25"/>
      <c r="F25" s="25"/>
      <c r="G25" s="25"/>
      <c r="H25" s="25"/>
      <c r="I25" s="25"/>
    </row>
    <row r="26" spans="3:9" x14ac:dyDescent="0.2">
      <c r="C26" s="44"/>
      <c r="D26" s="25"/>
      <c r="E26" s="25"/>
      <c r="F26" s="25"/>
      <c r="G26" s="25"/>
      <c r="H26" s="25"/>
      <c r="I26" s="25"/>
    </row>
    <row r="27" spans="3:9" x14ac:dyDescent="0.2">
      <c r="C27" s="44"/>
      <c r="D27" s="25"/>
      <c r="E27" s="25"/>
      <c r="F27" s="25"/>
      <c r="G27" s="25"/>
      <c r="H27" s="25"/>
      <c r="I27" s="25"/>
    </row>
    <row r="28" spans="3:9" x14ac:dyDescent="0.2">
      <c r="C28" s="44"/>
      <c r="D28" s="25"/>
      <c r="E28" s="25"/>
      <c r="F28" s="25"/>
      <c r="G28" s="25"/>
      <c r="H28" s="25"/>
      <c r="I28" s="25"/>
    </row>
    <row r="29" spans="3:9" x14ac:dyDescent="0.2">
      <c r="C29" s="44"/>
      <c r="D29" s="25"/>
      <c r="E29" s="25"/>
      <c r="F29" s="25"/>
      <c r="G29" s="25"/>
      <c r="H29" s="25"/>
      <c r="I29" s="25"/>
    </row>
    <row r="30" spans="3:9" x14ac:dyDescent="0.2">
      <c r="C30" s="44"/>
      <c r="D30" s="25"/>
      <c r="E30" s="25"/>
      <c r="F30" s="25"/>
      <c r="G30" s="25"/>
      <c r="H30" s="25"/>
      <c r="I30" s="25"/>
    </row>
    <row r="31" spans="3:9" x14ac:dyDescent="0.2">
      <c r="C31" s="44"/>
    </row>
    <row r="32" spans="3:9" x14ac:dyDescent="0.2">
      <c r="C32" s="44"/>
    </row>
    <row r="33" spans="3:3" x14ac:dyDescent="0.2">
      <c r="C33" s="44"/>
    </row>
    <row r="34" spans="3:3" x14ac:dyDescent="0.2">
      <c r="C34" s="45"/>
    </row>
    <row r="35" spans="3:3" x14ac:dyDescent="0.2">
      <c r="C35" s="45"/>
    </row>
    <row r="36" spans="3:3" x14ac:dyDescent="0.2">
      <c r="C36" s="45"/>
    </row>
    <row r="37" spans="3:3" x14ac:dyDescent="0.2">
      <c r="C37" s="45"/>
    </row>
    <row r="38" spans="3:3" x14ac:dyDescent="0.2">
      <c r="C38" s="45"/>
    </row>
    <row r="39" spans="3:3" x14ac:dyDescent="0.2">
      <c r="C39" s="45"/>
    </row>
  </sheetData>
  <sheetProtection password="8789" sheet="1" objects="1" scenarios="1" selectLockedCells="1"/>
  <mergeCells count="2">
    <mergeCell ref="B2:E2"/>
    <mergeCell ref="B3:E3"/>
  </mergeCells>
  <pageMargins left="0.7" right="0.7" top="0.75" bottom="0.75" header="0.3" footer="0.3"/>
  <pageSetup orientation="portrait" horizontalDpi="0" verticalDpi="0"/>
  <ignoredErrors>
    <ignoredError sqref="C4:C2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B2:P42"/>
  <sheetViews>
    <sheetView workbookViewId="0">
      <selection activeCell="B4" sqref="B4"/>
    </sheetView>
  </sheetViews>
  <sheetFormatPr baseColWidth="10" defaultRowHeight="16" x14ac:dyDescent="0.2"/>
  <sheetData>
    <row r="2" spans="2:16" ht="19" x14ac:dyDescent="0.25">
      <c r="B2" s="32" t="s">
        <v>57</v>
      </c>
    </row>
    <row r="4" spans="2:16" x14ac:dyDescent="0.2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6"/>
    </row>
    <row r="5" spans="2:16" x14ac:dyDescent="0.2">
      <c r="B5" s="3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37"/>
    </row>
    <row r="6" spans="2:16" x14ac:dyDescent="0.2">
      <c r="B6" s="3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37"/>
    </row>
    <row r="7" spans="2:16" x14ac:dyDescent="0.2">
      <c r="B7" s="3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37"/>
    </row>
    <row r="8" spans="2:16" x14ac:dyDescent="0.2">
      <c r="B8" s="3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37"/>
    </row>
    <row r="9" spans="2:16" x14ac:dyDescent="0.2">
      <c r="B9" s="3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37"/>
    </row>
    <row r="10" spans="2:16" x14ac:dyDescent="0.2">
      <c r="B10" s="3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37"/>
    </row>
    <row r="11" spans="2:16" x14ac:dyDescent="0.2">
      <c r="B11" s="3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37"/>
    </row>
    <row r="12" spans="2:16" x14ac:dyDescent="0.2">
      <c r="B12" s="3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37"/>
    </row>
    <row r="13" spans="2:16" x14ac:dyDescent="0.2">
      <c r="B13" s="3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7"/>
    </row>
    <row r="14" spans="2:16" x14ac:dyDescent="0.2">
      <c r="B14" s="3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37"/>
    </row>
    <row r="15" spans="2:16" x14ac:dyDescent="0.2">
      <c r="B15" s="3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7"/>
    </row>
    <row r="16" spans="2:16" x14ac:dyDescent="0.2">
      <c r="B16" s="3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7"/>
    </row>
    <row r="17" spans="2:16" x14ac:dyDescent="0.2">
      <c r="B17" s="3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7"/>
    </row>
    <row r="18" spans="2:16" x14ac:dyDescent="0.2">
      <c r="B18" s="3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7"/>
    </row>
    <row r="19" spans="2:16" x14ac:dyDescent="0.2">
      <c r="B19" s="3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37"/>
    </row>
    <row r="20" spans="2:16" x14ac:dyDescent="0.2">
      <c r="B20" s="3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7"/>
    </row>
    <row r="21" spans="2:16" x14ac:dyDescent="0.2">
      <c r="B21" s="3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37"/>
    </row>
    <row r="22" spans="2:16" x14ac:dyDescent="0.2">
      <c r="B22" s="3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37"/>
    </row>
    <row r="23" spans="2:16" x14ac:dyDescent="0.2">
      <c r="B23" s="3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37"/>
    </row>
    <row r="24" spans="2:16" x14ac:dyDescent="0.2">
      <c r="B24" s="3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37"/>
    </row>
    <row r="25" spans="2:16" x14ac:dyDescent="0.2">
      <c r="B25" s="3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37"/>
    </row>
    <row r="26" spans="2:16" x14ac:dyDescent="0.2">
      <c r="B26" s="3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7"/>
    </row>
    <row r="27" spans="2:16" x14ac:dyDescent="0.2">
      <c r="B27" s="3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37"/>
    </row>
    <row r="28" spans="2:16" x14ac:dyDescent="0.2">
      <c r="B28" s="3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7"/>
    </row>
    <row r="29" spans="2:16" x14ac:dyDescent="0.2">
      <c r="B29" s="3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7"/>
    </row>
    <row r="30" spans="2:16" x14ac:dyDescent="0.2">
      <c r="B30" s="3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7"/>
    </row>
    <row r="31" spans="2:16" x14ac:dyDescent="0.2">
      <c r="B31" s="3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37"/>
    </row>
    <row r="32" spans="2:16" x14ac:dyDescent="0.2">
      <c r="B32" s="3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37"/>
    </row>
    <row r="33" spans="2:16" x14ac:dyDescent="0.2">
      <c r="B33" s="3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37"/>
    </row>
    <row r="34" spans="2:16" x14ac:dyDescent="0.2">
      <c r="B34" s="3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7"/>
    </row>
    <row r="35" spans="2:16" x14ac:dyDescent="0.2">
      <c r="B35" s="3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7"/>
    </row>
    <row r="36" spans="2:16" x14ac:dyDescent="0.2">
      <c r="B36" s="3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7"/>
    </row>
    <row r="37" spans="2:16" x14ac:dyDescent="0.2">
      <c r="B37" s="3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7"/>
    </row>
    <row r="38" spans="2:16" x14ac:dyDescent="0.2">
      <c r="B38" s="3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7"/>
    </row>
    <row r="39" spans="2:16" x14ac:dyDescent="0.2">
      <c r="B39" s="3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7"/>
    </row>
    <row r="40" spans="2:16" x14ac:dyDescent="0.2">
      <c r="B40" s="3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7"/>
    </row>
    <row r="41" spans="2:16" x14ac:dyDescent="0.2">
      <c r="B41" s="3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7"/>
    </row>
    <row r="42" spans="2:16" x14ac:dyDescent="0.2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40"/>
    </row>
  </sheetData>
  <sheetProtection password="8789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B2:N42"/>
  <sheetViews>
    <sheetView workbookViewId="0">
      <selection activeCell="H12" sqref="H12"/>
    </sheetView>
  </sheetViews>
  <sheetFormatPr baseColWidth="10" defaultRowHeight="16" x14ac:dyDescent="0.2"/>
  <sheetData>
    <row r="2" spans="2:14" ht="19" x14ac:dyDescent="0.25">
      <c r="B2" s="32" t="s">
        <v>58</v>
      </c>
    </row>
    <row r="4" spans="2:14" x14ac:dyDescent="0.2">
      <c r="B4" s="33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6"/>
    </row>
    <row r="5" spans="2:14" x14ac:dyDescent="0.2">
      <c r="B5" s="3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37"/>
    </row>
    <row r="6" spans="2:14" x14ac:dyDescent="0.2">
      <c r="B6" s="3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37"/>
    </row>
    <row r="7" spans="2:14" x14ac:dyDescent="0.2">
      <c r="B7" s="3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37"/>
    </row>
    <row r="8" spans="2:14" x14ac:dyDescent="0.2">
      <c r="B8" s="3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37"/>
    </row>
    <row r="9" spans="2:14" x14ac:dyDescent="0.2">
      <c r="B9" s="3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7"/>
    </row>
    <row r="10" spans="2:14" x14ac:dyDescent="0.2">
      <c r="B10" s="3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37"/>
    </row>
    <row r="11" spans="2:14" x14ac:dyDescent="0.2">
      <c r="B11" s="3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37"/>
    </row>
    <row r="12" spans="2:14" x14ac:dyDescent="0.2">
      <c r="B12" s="3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37"/>
    </row>
    <row r="13" spans="2:14" x14ac:dyDescent="0.2">
      <c r="B13" s="3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37"/>
    </row>
    <row r="14" spans="2:14" x14ac:dyDescent="0.2">
      <c r="B14" s="3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7"/>
    </row>
    <row r="15" spans="2:14" x14ac:dyDescent="0.2">
      <c r="B15" s="3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37"/>
    </row>
    <row r="16" spans="2:14" x14ac:dyDescent="0.2">
      <c r="B16" s="3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37"/>
    </row>
    <row r="17" spans="2:14" x14ac:dyDescent="0.2">
      <c r="B17" s="3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37"/>
    </row>
    <row r="18" spans="2:14" x14ac:dyDescent="0.2">
      <c r="B18" s="3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37"/>
    </row>
    <row r="19" spans="2:14" x14ac:dyDescent="0.2">
      <c r="B19" s="3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37"/>
    </row>
    <row r="20" spans="2:14" x14ac:dyDescent="0.2">
      <c r="B20" s="3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37"/>
    </row>
    <row r="21" spans="2:14" x14ac:dyDescent="0.2">
      <c r="B21" s="3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37"/>
    </row>
    <row r="22" spans="2:14" x14ac:dyDescent="0.2">
      <c r="B22" s="3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37"/>
    </row>
    <row r="23" spans="2:14" x14ac:dyDescent="0.2">
      <c r="B23" s="3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37"/>
    </row>
    <row r="24" spans="2:14" x14ac:dyDescent="0.2">
      <c r="B24" s="3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37"/>
    </row>
    <row r="25" spans="2:14" x14ac:dyDescent="0.2">
      <c r="B25" s="3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37"/>
    </row>
    <row r="26" spans="2:14" x14ac:dyDescent="0.2">
      <c r="B26" s="3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37"/>
    </row>
    <row r="27" spans="2:14" x14ac:dyDescent="0.2">
      <c r="B27" s="3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37"/>
    </row>
    <row r="28" spans="2:14" x14ac:dyDescent="0.2">
      <c r="B28" s="3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37"/>
    </row>
    <row r="29" spans="2:14" x14ac:dyDescent="0.2">
      <c r="B29" s="3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37"/>
    </row>
    <row r="30" spans="2:14" x14ac:dyDescent="0.2">
      <c r="B30" s="3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37"/>
    </row>
    <row r="31" spans="2:14" x14ac:dyDescent="0.2">
      <c r="B31" s="3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37"/>
    </row>
    <row r="32" spans="2:14" x14ac:dyDescent="0.2">
      <c r="B32" s="3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37"/>
    </row>
    <row r="33" spans="2:14" x14ac:dyDescent="0.2">
      <c r="B33" s="3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37"/>
    </row>
    <row r="34" spans="2:14" x14ac:dyDescent="0.2">
      <c r="B34" s="3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37"/>
    </row>
    <row r="35" spans="2:14" x14ac:dyDescent="0.2">
      <c r="B35" s="3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37"/>
    </row>
    <row r="36" spans="2:14" x14ac:dyDescent="0.2">
      <c r="B36" s="3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37"/>
    </row>
    <row r="37" spans="2:14" x14ac:dyDescent="0.2">
      <c r="B37" s="3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37"/>
    </row>
    <row r="38" spans="2:14" x14ac:dyDescent="0.2">
      <c r="B38" s="3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37"/>
    </row>
    <row r="39" spans="2:14" x14ac:dyDescent="0.2">
      <c r="B39" s="3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37"/>
    </row>
    <row r="40" spans="2:14" x14ac:dyDescent="0.2">
      <c r="B40" s="3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37"/>
    </row>
    <row r="41" spans="2:14" x14ac:dyDescent="0.2">
      <c r="B41" s="3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37"/>
    </row>
    <row r="42" spans="2:14" x14ac:dyDescent="0.2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</row>
  </sheetData>
  <sheetProtection password="8789"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C31"/>
  <sheetViews>
    <sheetView workbookViewId="0">
      <selection activeCell="C32" sqref="C32"/>
    </sheetView>
  </sheetViews>
  <sheetFormatPr baseColWidth="10" defaultRowHeight="16" x14ac:dyDescent="0.2"/>
  <cols>
    <col min="2" max="2" width="19.1640625" customWidth="1"/>
  </cols>
  <sheetData>
    <row r="1" spans="1:2" x14ac:dyDescent="0.2">
      <c r="A1" s="2" t="s">
        <v>60</v>
      </c>
    </row>
    <row r="2" spans="1:2" x14ac:dyDescent="0.2">
      <c r="B2" t="s">
        <v>62</v>
      </c>
    </row>
    <row r="3" spans="1:2" x14ac:dyDescent="0.2">
      <c r="B3" t="s">
        <v>63</v>
      </c>
    </row>
    <row r="4" spans="1:2" x14ac:dyDescent="0.2">
      <c r="B4" t="s">
        <v>61</v>
      </c>
    </row>
    <row r="5" spans="1:2" x14ac:dyDescent="0.2">
      <c r="B5" t="s">
        <v>62</v>
      </c>
    </row>
    <row r="6" spans="1:2" x14ac:dyDescent="0.2">
      <c r="B6" t="s">
        <v>65</v>
      </c>
    </row>
    <row r="7" spans="1:2" x14ac:dyDescent="0.2">
      <c r="B7" t="s">
        <v>61</v>
      </c>
    </row>
    <row r="8" spans="1:2" x14ac:dyDescent="0.2">
      <c r="B8" t="s">
        <v>62</v>
      </c>
    </row>
    <row r="9" spans="1:2" x14ac:dyDescent="0.2">
      <c r="B9" t="s">
        <v>64</v>
      </c>
    </row>
    <row r="10" spans="1:2" x14ac:dyDescent="0.2">
      <c r="B10" t="s">
        <v>61</v>
      </c>
    </row>
    <row r="12" spans="1:2" x14ac:dyDescent="0.2">
      <c r="B12" t="s">
        <v>70</v>
      </c>
    </row>
    <row r="13" spans="1:2" x14ac:dyDescent="0.2">
      <c r="B13" s="46" t="s">
        <v>66</v>
      </c>
    </row>
    <row r="14" spans="1:2" x14ac:dyDescent="0.2">
      <c r="B14" t="s">
        <v>70</v>
      </c>
    </row>
    <row r="15" spans="1:2" x14ac:dyDescent="0.2">
      <c r="B15" s="46" t="s">
        <v>67</v>
      </c>
    </row>
    <row r="16" spans="1:2" x14ac:dyDescent="0.2">
      <c r="B16" t="s">
        <v>70</v>
      </c>
    </row>
    <row r="17" spans="1:3" x14ac:dyDescent="0.2">
      <c r="B17" s="46" t="s">
        <v>68</v>
      </c>
    </row>
    <row r="18" spans="1:3" x14ac:dyDescent="0.2">
      <c r="B18" t="s">
        <v>69</v>
      </c>
    </row>
    <row r="19" spans="1:3" x14ac:dyDescent="0.2">
      <c r="B19" s="46" t="s">
        <v>66</v>
      </c>
    </row>
    <row r="20" spans="1:3" x14ac:dyDescent="0.2">
      <c r="B20" t="s">
        <v>69</v>
      </c>
    </row>
    <row r="21" spans="1:3" x14ac:dyDescent="0.2">
      <c r="B21" s="46" t="s">
        <v>67</v>
      </c>
    </row>
    <row r="22" spans="1:3" x14ac:dyDescent="0.2">
      <c r="B22" t="s">
        <v>69</v>
      </c>
    </row>
    <row r="23" spans="1:3" x14ac:dyDescent="0.2">
      <c r="B23" s="46" t="s">
        <v>68</v>
      </c>
    </row>
    <row r="27" spans="1:3" x14ac:dyDescent="0.2">
      <c r="A27" s="2" t="s">
        <v>50</v>
      </c>
      <c r="C27" s="2" t="s">
        <v>55</v>
      </c>
    </row>
    <row r="28" spans="1:3" x14ac:dyDescent="0.2">
      <c r="B28" t="s">
        <v>51</v>
      </c>
      <c r="C28" t="s">
        <v>72</v>
      </c>
    </row>
    <row r="29" spans="1:3" x14ac:dyDescent="0.2">
      <c r="B29" t="s">
        <v>52</v>
      </c>
      <c r="C29" t="s">
        <v>73</v>
      </c>
    </row>
    <row r="30" spans="1:3" x14ac:dyDescent="0.2">
      <c r="B30" t="s">
        <v>53</v>
      </c>
      <c r="C30" t="s">
        <v>74</v>
      </c>
    </row>
    <row r="31" spans="1:3" x14ac:dyDescent="0.2">
      <c r="B31" t="s">
        <v>54</v>
      </c>
      <c r="C31" t="s">
        <v>75</v>
      </c>
    </row>
  </sheetData>
  <sheetProtection password="8789" sheet="1" objects="1" scenarios="1" selectLockedCells="1" selectUnlockedCells="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ScaleArc Configuration</vt:lpstr>
      <vt:lpstr>Database User Creation</vt:lpstr>
      <vt:lpstr>Network Topology</vt:lpstr>
      <vt:lpstr>Use Case</vt:lpstr>
      <vt:lpstr>T-SQL Template</vt:lpstr>
    </vt:vector>
  </TitlesOfParts>
  <Manager/>
  <Company>ScaleArc, Inc.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ScaleArc Implementation Worksheet</dc:title>
  <dc:subject>ScaleArc for MS SQL Server</dc:subject>
  <dc:creator>Mark Tripod</dc:creator>
  <cp:keywords/>
  <dc:description/>
  <cp:lastModifiedBy>Microsoft Office User</cp:lastModifiedBy>
  <dcterms:created xsi:type="dcterms:W3CDTF">2016-12-14T19:20:05Z</dcterms:created>
  <dcterms:modified xsi:type="dcterms:W3CDTF">2016-12-15T20:48:48Z</dcterms:modified>
  <cp:category/>
</cp:coreProperties>
</file>